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<sst xmlns="http://schemas.openxmlformats.org/spreadsheetml/2006/main" count="173" uniqueCount="130">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</sst>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2"/>
  <sheetViews>
    <sheetView tabSelected="1" view="pageBreakPreview" topLeftCell="A22" zoomScale="70" zoomScaleNormal="100" zoomScaleSheetLayoutView="70" workbookViewId="0">
      <selection activeCell="Z45" sqref="Z45"/>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x14ac:dyDescent="0.4">
      <c r="AI2" s="1" t="s">
        <v>51</v>
      </c>
      <c r="AJ2" s="14" t="str">
        <f>IF(G11="","",VLOOKUP(G11,AI3:AJ7,2,FALSE))</f>
        <v/>
      </c>
    </row>
    <row r="3" spans="1:37" ht="26.25" customHeight="1" x14ac:dyDescent="0.4">
      <c r="B3" s="170" t="s">
        <v>127</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36</v>
      </c>
      <c r="AJ3" s="11">
        <v>1</v>
      </c>
    </row>
    <row r="4" spans="1:37" ht="26.25"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x14ac:dyDescent="0.4">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3</v>
      </c>
      <c r="AJ5" s="11">
        <v>3</v>
      </c>
    </row>
    <row r="6" spans="1:37" ht="26.25" customHeight="1" x14ac:dyDescent="0.4">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2" t="s">
        <v>9</v>
      </c>
      <c r="C9" s="132"/>
      <c r="D9" s="132"/>
      <c r="E9" s="132"/>
      <c r="F9" s="132"/>
      <c r="G9" s="120"/>
      <c r="H9" s="120"/>
      <c r="I9" s="120"/>
      <c r="J9" s="120"/>
      <c r="K9" s="132" t="s">
        <v>8</v>
      </c>
      <c r="L9" s="132"/>
      <c r="M9" s="132"/>
      <c r="N9" s="132"/>
      <c r="O9" s="184"/>
      <c r="P9" s="184"/>
      <c r="Q9" s="184"/>
      <c r="R9" s="184"/>
      <c r="S9" s="184"/>
      <c r="T9" s="184"/>
      <c r="U9" s="184"/>
      <c r="V9" s="184"/>
      <c r="W9" s="184"/>
      <c r="X9" s="184"/>
      <c r="Y9" s="185"/>
      <c r="Z9" s="185"/>
      <c r="AA9" s="185"/>
      <c r="AB9" s="185"/>
      <c r="AI9" s="7" t="s">
        <v>38</v>
      </c>
      <c r="AJ9" s="11">
        <v>6</v>
      </c>
    </row>
    <row r="10" spans="1:37" ht="21.95" customHeight="1" x14ac:dyDescent="0.4">
      <c r="B10" s="167" t="s">
        <v>7</v>
      </c>
      <c r="C10" s="168"/>
      <c r="D10" s="168"/>
      <c r="E10" s="168"/>
      <c r="F10" s="169"/>
      <c r="G10" s="151"/>
      <c r="H10" s="152"/>
      <c r="I10" s="152"/>
      <c r="J10" s="153"/>
      <c r="K10" s="167" t="s">
        <v>6</v>
      </c>
      <c r="L10" s="168"/>
      <c r="M10" s="168"/>
      <c r="N10" s="169"/>
      <c r="O10" s="151"/>
      <c r="P10" s="152"/>
      <c r="Q10" s="152"/>
      <c r="R10" s="152"/>
      <c r="S10" s="152"/>
      <c r="T10" s="153"/>
      <c r="U10" s="148" t="s">
        <v>5</v>
      </c>
      <c r="V10" s="149"/>
      <c r="W10" s="149"/>
      <c r="X10" s="150"/>
      <c r="Y10" s="151"/>
      <c r="Z10" s="152"/>
      <c r="AA10" s="152"/>
      <c r="AB10" s="152"/>
      <c r="AC10" s="152"/>
      <c r="AD10" s="152"/>
      <c r="AE10" s="152"/>
      <c r="AF10" s="153"/>
      <c r="AI10" s="7" t="s">
        <v>33</v>
      </c>
      <c r="AJ10" s="11">
        <v>7</v>
      </c>
    </row>
    <row r="11" spans="1:37" ht="21.95" customHeight="1" x14ac:dyDescent="0.4">
      <c r="B11" s="132" t="s">
        <v>4</v>
      </c>
      <c r="C11" s="132"/>
      <c r="D11" s="132"/>
      <c r="E11" s="132"/>
      <c r="F11" s="132"/>
      <c r="G11" s="180"/>
      <c r="H11" s="181"/>
      <c r="I11" s="181"/>
      <c r="J11" s="181"/>
      <c r="K11" s="181"/>
      <c r="L11" s="181"/>
      <c r="M11" s="181"/>
      <c r="N11" s="181"/>
      <c r="O11" s="181"/>
      <c r="P11" s="181"/>
      <c r="Q11" s="182"/>
      <c r="R11" s="148" t="s">
        <v>35</v>
      </c>
      <c r="S11" s="149"/>
      <c r="T11" s="149"/>
      <c r="U11" s="150"/>
      <c r="V11" s="180"/>
      <c r="W11" s="181"/>
      <c r="X11" s="181"/>
      <c r="Y11" s="181"/>
      <c r="Z11" s="181"/>
      <c r="AA11" s="181"/>
      <c r="AB11" s="182"/>
      <c r="AI11" s="7" t="s">
        <v>34</v>
      </c>
      <c r="AJ11" s="11">
        <v>8</v>
      </c>
    </row>
    <row r="12" spans="1:37" ht="17.25" customHeight="1" x14ac:dyDescent="0.4">
      <c r="B12" s="183" t="s">
        <v>39</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07" t="s">
        <v>46</v>
      </c>
      <c r="C16" s="108"/>
      <c r="D16" s="108"/>
      <c r="E16" s="108"/>
      <c r="F16" s="108"/>
      <c r="G16" s="108"/>
      <c r="H16" s="108"/>
      <c r="I16" s="108"/>
      <c r="J16" s="108"/>
      <c r="K16" s="109"/>
      <c r="L16" s="167" t="s">
        <v>40</v>
      </c>
      <c r="M16" s="168"/>
      <c r="N16" s="152"/>
      <c r="O16" s="152"/>
      <c r="P16" s="9" t="s">
        <v>41</v>
      </c>
      <c r="Q16" s="152"/>
      <c r="R16" s="152"/>
      <c r="S16" s="10" t="s">
        <v>42</v>
      </c>
      <c r="T16"/>
      <c r="U16"/>
      <c r="AD16"/>
      <c r="AE16"/>
      <c r="AI16" s="12" t="str">
        <f>L16&amp;N16&amp;P16&amp;Q16&amp;S16&amp;"１日"</f>
        <v>令和年月１日</v>
      </c>
      <c r="AJ16" s="18"/>
      <c r="AK16" s="18"/>
    </row>
    <row r="17" spans="2:37" ht="21.95" customHeight="1" x14ac:dyDescent="0.4">
      <c r="B17" s="107" t="s">
        <v>52</v>
      </c>
      <c r="C17" s="108"/>
      <c r="D17" s="108"/>
      <c r="E17" s="108"/>
      <c r="F17" s="108"/>
      <c r="G17" s="108"/>
      <c r="H17" s="108"/>
      <c r="I17" s="108"/>
      <c r="J17" s="108"/>
      <c r="K17" s="108"/>
      <c r="L17" s="108"/>
      <c r="M17" s="108"/>
      <c r="N17" s="108"/>
      <c r="O17" s="109"/>
      <c r="P17" s="164"/>
      <c r="Q17" s="165"/>
      <c r="R17" s="165"/>
      <c r="S17" s="6" t="s">
        <v>1</v>
      </c>
      <c r="AI17" s="7" t="s">
        <v>44</v>
      </c>
      <c r="AJ17" s="8" t="s">
        <v>43</v>
      </c>
    </row>
    <row r="18" spans="2:37" ht="21.95" customHeight="1" x14ac:dyDescent="0.4">
      <c r="B18" s="147" t="s">
        <v>116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1</v>
      </c>
      <c r="AI18" s="15" t="e">
        <f>(Z18-P17)/Z18</f>
        <v>#DIV/0!</v>
      </c>
      <c r="AJ18" s="16" t="e">
        <f>AI18</f>
        <v>#DIV/0!</v>
      </c>
    </row>
    <row r="19" spans="2:37" ht="21.95" customHeight="1" x14ac:dyDescent="0.2">
      <c r="B19" s="156" t="s">
        <v>24</v>
      </c>
      <c r="C19" s="157"/>
      <c r="D19" s="157"/>
      <c r="E19" s="157"/>
      <c r="F19" s="157"/>
      <c r="G19" s="157"/>
      <c r="H19" s="158" t="str">
        <f>IF(P17="","",IF(AND(H20="否",ROUND(AI18,4)&gt;=0.05),"可","否"))</f>
        <v/>
      </c>
      <c r="I19" s="159"/>
      <c r="J19" s="160"/>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07" t="s">
        <v>10</v>
      </c>
      <c r="C20" s="108"/>
      <c r="D20" s="108"/>
      <c r="E20" s="108"/>
      <c r="F20" s="108"/>
      <c r="G20" s="108"/>
      <c r="H20" s="161" t="str">
        <f>IF(N16="","",IF(AND(AI20="可",AJ20="可"),"可","否"))</f>
        <v/>
      </c>
      <c r="I20" s="162"/>
      <c r="J20" s="163"/>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18" t="s">
        <v>126</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x14ac:dyDescent="0.4">
      <c r="N29" s="2"/>
      <c r="O29" s="2"/>
      <c r="P29" s="2"/>
      <c r="Q29" s="2"/>
      <c r="R29" s="2"/>
      <c r="S29" s="2"/>
      <c r="U29" s="1"/>
    </row>
    <row r="30" spans="2:37" ht="21.95" customHeight="1" x14ac:dyDescent="0.4">
      <c r="B30" s="129" t="s">
        <v>23</v>
      </c>
      <c r="C30" s="130"/>
      <c r="D30" s="130"/>
      <c r="E30" s="130"/>
      <c r="F30" s="130"/>
      <c r="G30" s="130"/>
      <c r="H30" s="130"/>
      <c r="I30" s="131"/>
      <c r="K30" s="17" t="s">
        <v>54</v>
      </c>
      <c r="N30" s="2"/>
      <c r="O30" s="2"/>
      <c r="P30" s="2"/>
      <c r="Q30" s="2"/>
      <c r="R30" s="2"/>
      <c r="S30" s="2"/>
      <c r="U30" s="1"/>
    </row>
    <row r="31" spans="2:37" ht="21.95" customHeight="1" x14ac:dyDescent="0.4">
      <c r="B31" s="3" t="s">
        <v>49</v>
      </c>
    </row>
    <row r="32" spans="2:37" ht="21.95" customHeight="1" x14ac:dyDescent="0.4">
      <c r="B32" s="132"/>
      <c r="C32" s="132"/>
      <c r="D32" s="132"/>
      <c r="E32" s="132"/>
      <c r="F32" s="132"/>
      <c r="G32" s="132"/>
      <c r="H32" s="132"/>
      <c r="I32" s="132"/>
      <c r="J32" s="132"/>
      <c r="K32" s="132"/>
      <c r="L32" s="132" t="s">
        <v>15</v>
      </c>
      <c r="M32" s="132"/>
      <c r="N32" s="132"/>
      <c r="O32" s="132"/>
      <c r="P32" s="132"/>
      <c r="Q32" s="133" t="s">
        <v>47</v>
      </c>
      <c r="R32" s="133"/>
      <c r="S32" s="133"/>
      <c r="T32" s="133"/>
      <c r="U32" s="132" t="s">
        <v>16</v>
      </c>
      <c r="V32" s="132"/>
      <c r="W32" s="132"/>
      <c r="X32" s="132"/>
      <c r="Y32" s="114"/>
      <c r="Z32" s="115"/>
      <c r="AA32" s="134" t="s">
        <v>30</v>
      </c>
      <c r="AB32" s="132"/>
      <c r="AC32" s="132"/>
      <c r="AD32" s="132"/>
      <c r="AH32"/>
      <c r="AI32"/>
      <c r="AJ32"/>
      <c r="AK32"/>
    </row>
    <row r="33" spans="2:37" ht="21.95" customHeight="1" x14ac:dyDescent="0.4">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5" customHeight="1" x14ac:dyDescent="0.4">
      <c r="B34" s="107" t="s">
        <v>46</v>
      </c>
      <c r="C34" s="108"/>
      <c r="D34" s="108"/>
      <c r="E34" s="108"/>
      <c r="F34" s="108"/>
      <c r="G34" s="108"/>
      <c r="H34" s="108"/>
      <c r="I34" s="108"/>
      <c r="J34" s="108"/>
      <c r="K34" s="109"/>
      <c r="L34" s="110" t="str">
        <f>IF(N16="","",EOMONTH(AI16,0))</f>
        <v/>
      </c>
      <c r="M34" s="110"/>
      <c r="N34" s="110"/>
      <c r="O34" s="110"/>
      <c r="P34" s="110"/>
      <c r="Q34" s="121" t="str">
        <f>IF($P$17=0,"",$P$17)</f>
        <v/>
      </c>
      <c r="R34" s="122"/>
      <c r="S34" s="122"/>
      <c r="T34" s="122"/>
      <c r="U34" s="144" t="str">
        <f>IF(Q34="","",ROUND(($Z$18-Q34)/$Z$18,4))</f>
        <v/>
      </c>
      <c r="V34" s="145"/>
      <c r="W34" s="145"/>
      <c r="X34" s="145"/>
      <c r="Y34" s="114"/>
      <c r="Z34" s="115"/>
      <c r="AA34" s="123"/>
      <c r="AB34" s="124"/>
      <c r="AC34" s="124"/>
      <c r="AD34" s="125"/>
      <c r="AH34"/>
      <c r="AI34"/>
      <c r="AJ34"/>
      <c r="AK34"/>
    </row>
    <row r="35" spans="2:37" ht="21.95" customHeight="1" x14ac:dyDescent="0.4">
      <c r="B35" s="107" t="s">
        <v>25</v>
      </c>
      <c r="C35" s="108"/>
      <c r="D35" s="108"/>
      <c r="E35" s="108"/>
      <c r="F35" s="108"/>
      <c r="G35" s="108"/>
      <c r="H35" s="108"/>
      <c r="I35" s="108"/>
      <c r="J35" s="108"/>
      <c r="K35" s="109"/>
      <c r="L35" s="110" t="str">
        <f t="shared" ref="L35:L41" si="0">IF($N$16="","",EOMONTH(L34,1))</f>
        <v/>
      </c>
      <c r="M35" s="110"/>
      <c r="N35" s="110"/>
      <c r="O35" s="110"/>
      <c r="P35" s="110"/>
      <c r="Q35" s="111"/>
      <c r="R35" s="112"/>
      <c r="S35" s="112"/>
      <c r="T35" s="112"/>
      <c r="U35" s="144" t="str">
        <f t="shared" ref="U35:U39" si="1">IF(Q35="","",ROUND(($Z$18-Q35)/$Z$18,4))</f>
        <v/>
      </c>
      <c r="V35" s="145"/>
      <c r="W35" s="145"/>
      <c r="X35" s="145"/>
      <c r="Y35" s="114"/>
      <c r="Z35" s="115"/>
      <c r="AA35" s="123"/>
      <c r="AB35" s="124"/>
      <c r="AC35" s="124"/>
      <c r="AD35" s="125"/>
      <c r="AH35"/>
      <c r="AI35"/>
      <c r="AJ35"/>
      <c r="AK35"/>
    </row>
    <row r="36" spans="2:37" ht="21.95" customHeight="1" x14ac:dyDescent="0.4">
      <c r="B36" s="107" t="s">
        <v>26</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IF(U34="","",IF(AND($H$19="可",U34&gt;=0.05),"可","否"))</f>
        <v/>
      </c>
      <c r="AB36" s="113"/>
      <c r="AC36" s="113"/>
      <c r="AD36" s="113"/>
      <c r="AH36"/>
      <c r="AI36"/>
      <c r="AJ36"/>
      <c r="AK36"/>
    </row>
    <row r="37" spans="2:37" ht="21.95" customHeight="1" x14ac:dyDescent="0.4">
      <c r="B37" s="107" t="s">
        <v>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IF(U35="","",IF(AND($H$19="可",U35&gt;=0.05),"可","否"))</f>
        <v/>
      </c>
      <c r="AB37" s="113"/>
      <c r="AC37" s="113"/>
      <c r="AD37" s="113"/>
      <c r="AH37"/>
      <c r="AI37"/>
      <c r="AJ37"/>
      <c r="AK37"/>
    </row>
    <row r="38" spans="2:37" ht="21.95" customHeight="1" x14ac:dyDescent="0.4">
      <c r="B38" s="107" t="s">
        <v>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31</v>
      </c>
      <c r="Z38" s="115"/>
      <c r="AA38" s="113" t="str">
        <f t="shared" si="2"/>
        <v/>
      </c>
      <c r="AB38" s="113"/>
      <c r="AC38" s="113"/>
      <c r="AD38" s="113"/>
      <c r="AH38"/>
      <c r="AI38"/>
      <c r="AJ38"/>
      <c r="AK38"/>
    </row>
    <row r="39" spans="2:37" ht="21.95" customHeight="1" x14ac:dyDescent="0.4">
      <c r="B39" s="107" t="s">
        <v>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IF(U37="","",IF(AND($H$19="可",U37&gt;=0.05),"可","否"))</f>
        <v/>
      </c>
      <c r="AB39" s="146"/>
      <c r="AC39" s="146"/>
      <c r="AD39" s="146"/>
      <c r="AH39"/>
      <c r="AI39"/>
      <c r="AJ39"/>
      <c r="AK39"/>
    </row>
    <row r="40" spans="2:37" ht="21.95" customHeight="1" x14ac:dyDescent="0.4">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5" customHeight="1" x14ac:dyDescent="0.4">
      <c r="B41" s="107" t="s">
        <v>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x14ac:dyDescent="0.4">
      <c r="B42" s="141" t="s">
        <v>57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x14ac:dyDescent="0.4">
      <c r="U45" s="1"/>
    </row>
    <row r="46" spans="2:37" ht="21.95" customHeight="1" x14ac:dyDescent="0.4">
      <c r="B46" s="129" t="s">
        <v>27</v>
      </c>
      <c r="C46" s="130"/>
      <c r="D46" s="130"/>
      <c r="E46" s="130"/>
      <c r="F46" s="130"/>
      <c r="G46" s="130"/>
      <c r="H46" s="130"/>
      <c r="I46" s="130"/>
      <c r="J46" s="130"/>
      <c r="K46" s="130"/>
      <c r="L46" s="130"/>
      <c r="M46" s="130"/>
      <c r="N46" s="130"/>
      <c r="O46" s="130"/>
      <c r="P46" s="130"/>
      <c r="Q46" s="130"/>
      <c r="R46" s="130"/>
      <c r="S46" s="130"/>
      <c r="T46" s="130"/>
      <c r="U46" s="130"/>
      <c r="V46" s="130"/>
      <c r="W46" s="131"/>
      <c r="Y46" s="17" t="s">
        <v>117</v>
      </c>
    </row>
    <row r="47" spans="2:37" ht="21.95" customHeight="1" x14ac:dyDescent="0.4">
      <c r="B47" s="3" t="s">
        <v>28</v>
      </c>
    </row>
    <row r="48" spans="2:37" ht="21.95" customHeight="1" x14ac:dyDescent="0.4">
      <c r="B48" s="126" t="s">
        <v>32</v>
      </c>
      <c r="C48" s="126"/>
      <c r="D48" s="126"/>
      <c r="E48" s="126"/>
      <c r="F48" s="126"/>
      <c r="G48" s="126"/>
      <c r="H48" s="126"/>
      <c r="I48" s="126"/>
      <c r="J48" s="126"/>
      <c r="K48" s="135" t="s">
        <v>53</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5" customHeight="1" x14ac:dyDescent="0.4">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x14ac:dyDescent="0.4">
      <c r="B50" s="128" t="s">
        <v>56</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5" customHeight="1" x14ac:dyDescent="0.4"/>
    <row r="52" spans="2:32" ht="21.95" customHeight="1" x14ac:dyDescent="0.4">
      <c r="B52" s="129" t="s">
        <v>19</v>
      </c>
      <c r="C52" s="130"/>
      <c r="D52" s="130"/>
      <c r="E52" s="130"/>
      <c r="F52" s="130"/>
      <c r="G52" s="130"/>
      <c r="H52" s="130"/>
      <c r="I52" s="131"/>
      <c r="K52" s="17" t="s">
        <v>55</v>
      </c>
    </row>
    <row r="53" spans="2:32" ht="21.95" customHeight="1" x14ac:dyDescent="0.4">
      <c r="B53" s="3" t="s">
        <v>48</v>
      </c>
    </row>
    <row r="54" spans="2:32" ht="21.95" customHeight="1" x14ac:dyDescent="0.4">
      <c r="B54" s="132"/>
      <c r="C54" s="132"/>
      <c r="D54" s="132"/>
      <c r="E54" s="132"/>
      <c r="F54" s="132"/>
      <c r="G54" s="132"/>
      <c r="H54" s="132"/>
      <c r="I54" s="132"/>
      <c r="J54" s="132"/>
      <c r="K54" s="132"/>
      <c r="L54" s="132" t="s">
        <v>15</v>
      </c>
      <c r="M54" s="132"/>
      <c r="N54" s="132"/>
      <c r="O54" s="132"/>
      <c r="P54" s="132"/>
      <c r="Q54" s="133" t="s">
        <v>47</v>
      </c>
      <c r="R54" s="133"/>
      <c r="S54" s="133"/>
      <c r="T54" s="133"/>
      <c r="U54" s="114"/>
      <c r="V54" s="115"/>
      <c r="W54" s="134" t="s">
        <v>21</v>
      </c>
      <c r="X54" s="132"/>
      <c r="Y54" s="132"/>
      <c r="Z54" s="132"/>
    </row>
    <row r="55" spans="2:32" ht="21.95" customHeight="1" x14ac:dyDescent="0.4">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5" customHeight="1" x14ac:dyDescent="0.4">
      <c r="B56" s="107" t="s">
        <v>46</v>
      </c>
      <c r="C56" s="108"/>
      <c r="D56" s="108"/>
      <c r="E56" s="108"/>
      <c r="F56" s="108"/>
      <c r="G56" s="108"/>
      <c r="H56" s="108"/>
      <c r="I56" s="108"/>
      <c r="J56" s="108"/>
      <c r="K56" s="109"/>
      <c r="L56" s="110" t="str">
        <f>IF(N16="","",EOMONTH(AI16,0))</f>
        <v/>
      </c>
      <c r="M56" s="110"/>
      <c r="N56" s="110"/>
      <c r="O56" s="110"/>
      <c r="P56" s="110"/>
      <c r="Q56" s="121" t="str">
        <f>IF($P$17=0,"",$P$17)</f>
        <v/>
      </c>
      <c r="R56" s="122"/>
      <c r="S56" s="122"/>
      <c r="T56" s="122"/>
      <c r="U56" s="114"/>
      <c r="V56" s="115"/>
      <c r="W56" s="123"/>
      <c r="X56" s="124"/>
      <c r="Y56" s="124"/>
      <c r="Z56" s="125"/>
    </row>
    <row r="57" spans="2:32" ht="21.95" customHeight="1" x14ac:dyDescent="0.4">
      <c r="B57" s="107" t="s">
        <v>20</v>
      </c>
      <c r="C57" s="108"/>
      <c r="D57" s="108"/>
      <c r="E57" s="108"/>
      <c r="F57" s="108"/>
      <c r="G57" s="108"/>
      <c r="H57" s="108"/>
      <c r="I57" s="108"/>
      <c r="J57" s="108"/>
      <c r="K57" s="109"/>
      <c r="L57" s="110" t="str">
        <f t="shared" ref="L57:L74" si="3">IF($N$16="","",EOMONTH(L56,1))</f>
        <v/>
      </c>
      <c r="M57" s="110"/>
      <c r="N57" s="110"/>
      <c r="O57" s="110"/>
      <c r="P57" s="110"/>
      <c r="Q57" s="111"/>
      <c r="R57" s="112"/>
      <c r="S57" s="112"/>
      <c r="T57" s="112"/>
      <c r="U57" s="114"/>
      <c r="V57" s="115"/>
      <c r="W57" s="123"/>
      <c r="X57" s="124"/>
      <c r="Y57" s="124"/>
      <c r="Z57" s="125"/>
    </row>
    <row r="58" spans="2:32" ht="21.95" customHeight="1" x14ac:dyDescent="0.4">
      <c r="B58" s="107" t="s">
        <v>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IF(Q56="","",IF(OR(AND($AJ$8=7,Q56&lt;=750,$H$20="可"),(AND($AJ$8=8,Q56&lt;=900,$H$20="可"))),"可","否"))</f>
        <v/>
      </c>
      <c r="X58" s="113"/>
      <c r="Y58" s="113"/>
      <c r="Z58" s="113"/>
    </row>
    <row r="59" spans="2:32" ht="21.95" customHeight="1" x14ac:dyDescent="0.4">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IF(Q57="","",IF(OR(AND($AJ$8=7,Q57&lt;=750,$H$20="可"),(AND($AJ$8=8,Q57&lt;=900,$H$20="可"))),"可","否"))</f>
        <v/>
      </c>
      <c r="X59" s="113"/>
      <c r="Y59" s="113"/>
      <c r="Z59" s="113"/>
    </row>
    <row r="60" spans="2:32" ht="21.95" customHeight="1" x14ac:dyDescent="0.4">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6" t="s">
        <v>31</v>
      </c>
      <c r="V63" s="117"/>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x14ac:dyDescent="0.4">
      <c r="B75" s="118" t="s">
        <v>58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x14ac:dyDescent="0.4">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x14ac:dyDescent="0.4">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2"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33" t="s">
        <v>129</v>
      </c>
      <c r="C4" s="233"/>
      <c r="D4" s="233"/>
      <c r="E4" s="233"/>
      <c r="F4" s="233"/>
      <c r="G4" s="233"/>
      <c r="H4" s="233"/>
      <c r="I4" s="233"/>
      <c r="J4" s="233"/>
      <c r="K4" s="233"/>
      <c r="L4" s="233"/>
      <c r="M4" s="233"/>
      <c r="N4" s="233"/>
      <c r="O4" s="233"/>
      <c r="P4" s="233"/>
      <c r="Q4" s="233"/>
      <c r="R4" s="233"/>
      <c r="S4" s="233"/>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x14ac:dyDescent="0.15">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x14ac:dyDescent="0.15">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x14ac:dyDescent="0.15">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x14ac:dyDescent="0.15">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x14ac:dyDescent="0.15">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x14ac:dyDescent="0.15">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x14ac:dyDescent="0.15">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x14ac:dyDescent="0.2">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x14ac:dyDescent="0.4">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x14ac:dyDescent="0.2">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x14ac:dyDescent="0.4">
      <c r="A28" s="55"/>
      <c r="B28" s="218" t="s">
        <v>125</v>
      </c>
      <c r="C28" s="218"/>
      <c r="D28" s="218"/>
      <c r="E28" s="218"/>
      <c r="F28" s="218"/>
      <c r="G28" s="218"/>
      <c r="H28" s="218"/>
      <c r="I28" s="218"/>
      <c r="J28" s="218"/>
      <c r="K28" s="218"/>
      <c r="L28" s="218"/>
      <c r="M28" s="218"/>
      <c r="N28" s="218"/>
      <c r="O28" s="218"/>
      <c r="P28" s="218"/>
      <c r="Q28" s="218"/>
      <c r="R28" s="218"/>
      <c r="S28" s="218"/>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128</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x14ac:dyDescent="0.15">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x14ac:dyDescent="0.15">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x14ac:dyDescent="0.15">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x14ac:dyDescent="0.15">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x14ac:dyDescent="0.15">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x14ac:dyDescent="0.15">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x14ac:dyDescent="0.2">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x14ac:dyDescent="0.4">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x14ac:dyDescent="0.45">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x14ac:dyDescent="0.4">
      <c r="A30" s="55"/>
      <c r="B30" s="218" t="s">
        <v>125</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長瀬　勇祐</cp:lastModifiedBy>
  <cp:lastPrinted>2021-03-23T10:45:07Z</cp:lastPrinted>
  <dcterms:created xsi:type="dcterms:W3CDTF">2021-01-23T15:32:15Z</dcterms:created>
  <dcterms:modified xsi:type="dcterms:W3CDTF">2021-03-23T10:47:51Z</dcterms:modified>
</cp:coreProperties>
</file>